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9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<sst xmlns="http://schemas.openxmlformats.org/spreadsheetml/2006/main" count="448" uniqueCount="47">
  <si>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</si>
  <si>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</si>
  <si>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</si>
  <si>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</si>
  <si>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</si>
  <si>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</si>
  <si>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</si>
  <si>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</si>
  <si>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</si>
  <si>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</si>
  <si>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</si>
  <si>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</si>
  <si>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</si>
  <si>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</si>
  <si>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</si>
  <si>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</si>
  <si>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</si>
  <si>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</si>
  <si>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</si>
  <si>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</si>
  <si>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</si>
  <si>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</si>
  <si>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</si>
  <si>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</si>
  <si>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</si>
  <si>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</si>
  <si>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</si>
  <si>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</si>
  <si>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</si>
  <si>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</si>
  <si>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</si>
  <si>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</si>
  <si>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</si>
  <si>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</si>
  <si>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</si>
  <si>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</si>
  <si>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</si>
  <si>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</si>
  <si>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</si>
  <si>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</si>
  <si>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</si>
  <si>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</si>
  <si>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</si>
  <si>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ปริมาณฝน</t>
  </si>
  <si>
    <t>สถานี P.64</t>
  </si>
  <si>
    <t>สถานี  P.64 อ.อมก๋อย จ.เชียงใหม่</t>
  </si>
  <si>
    <t>ปริมาณน้ำฝนสูงสุด - มิลลิเมตร (ปีน้ำ 2541 - 2548)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</si>
</sst>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1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0" fontId="21" fillId="0" borderId="1" xfId="24" applyFont="1" applyBorder="1" applyAlignment="1">
      <alignment horizontal="right"/>
      <protection/>
    </xf>
    <xf numFmtId="0" fontId="21" fillId="0" borderId="3" xfId="24" applyFont="1" applyBorder="1" applyAlignment="1">
      <alignment horizontal="right"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  <xf numFmtId="202" fontId="30" fillId="0" borderId="2" xfId="24" applyNumberFormat="1" applyFont="1" applyBorder="1">
      <alignment/>
      <protection/>
    </xf>
    <xf numFmtId="202" fontId="30" fillId="0" borderId="1" xfId="24" applyNumberFormat="1" applyFont="1" applyBorder="1">
      <alignment/>
      <protection/>
    </xf>
    <xf numFmtId="202" fontId="30" fillId="0" borderId="3" xfId="24" applyNumberFormat="1" applyFont="1" applyBorder="1">
      <alignment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/>
            </c:numRef>
          </c:xVal>
          <c:yVal>
            <c:numRef>
              <c:f>'15 นาที'!$H$32:$P$32</c:f>
              <c:numCache/>
            </c:numRef>
          </c:yVal>
          <c:smooth val="0"/>
        </c:ser>
        <c:axId val="28517285"/>
        <c:axId val="55328974"/>
      </c:scatterChart>
      <c:valAx>
        <c:axId val="2851728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5328974"/>
        <c:crossesAt val="10"/>
        <c:crossBetween val="midCat"/>
        <c:dispUnits/>
      </c:valAx>
      <c:valAx>
        <c:axId val="5532897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51728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025"/>
          <c:w val="0.85975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28897423"/>
        <c:axId val="58750216"/>
      </c:scatterChart>
      <c:valAx>
        <c:axId val="288974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750216"/>
        <c:crosses val="autoZero"/>
        <c:crossBetween val="midCat"/>
        <c:dispUnits/>
      </c:valAx>
      <c:valAx>
        <c:axId val="58750216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897423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อ.อมก๋อย  จ.เชียงใหม่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/>
            </c:numRef>
          </c:xVal>
          <c:yVal>
            <c:numRef>
              <c:f>'30 นาที '!$H$32:$P$32</c:f>
              <c:numCache/>
            </c:numRef>
          </c:yVal>
          <c:smooth val="0"/>
        </c:ser>
        <c:axId val="28198719"/>
        <c:axId val="52461880"/>
      </c:scatterChart>
      <c:valAx>
        <c:axId val="281987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2461880"/>
        <c:crossesAt val="10"/>
        <c:crossBetween val="midCat"/>
        <c:dispUnits/>
      </c:valAx>
      <c:valAx>
        <c:axId val="524618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19871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/>
            </c:numRef>
          </c:xVal>
          <c:yVal>
            <c:numRef>
              <c:f>'45 นาที '!$H$32:$P$32</c:f>
              <c:numCache/>
            </c:numRef>
          </c:yVal>
          <c:smooth val="0"/>
        </c:ser>
        <c:axId val="2394873"/>
        <c:axId val="21553858"/>
      </c:scatterChart>
      <c:valAx>
        <c:axId val="239487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1553858"/>
        <c:crossesAt val="10"/>
        <c:crossBetween val="midCat"/>
        <c:dispUnits/>
      </c:valAx>
      <c:valAx>
        <c:axId val="2155385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39487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จ.เชียงใหม่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/>
            </c:numRef>
          </c:xVal>
          <c:yVal>
            <c:numRef>
              <c:f>'1 ชม. '!$H$32:$P$32</c:f>
              <c:numCache/>
            </c:numRef>
          </c:yVal>
          <c:smooth val="0"/>
        </c:ser>
        <c:axId val="59766995"/>
        <c:axId val="1032044"/>
      </c:scatterChart>
      <c:valAx>
        <c:axId val="5976699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032044"/>
        <c:crossesAt val="10"/>
        <c:crossBetween val="midCat"/>
        <c:dispUnits/>
      </c:valAx>
      <c:valAx>
        <c:axId val="103204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976699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/>
            </c:numRef>
          </c:xVal>
          <c:yVal>
            <c:numRef>
              <c:f>'2 ชม. '!$H$32:$P$32</c:f>
              <c:numCache/>
            </c:numRef>
          </c:yVal>
          <c:smooth val="0"/>
        </c:ser>
        <c:axId val="9288397"/>
        <c:axId val="16486710"/>
      </c:scatterChart>
      <c:valAx>
        <c:axId val="928839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6486710"/>
        <c:crossesAt val="10"/>
        <c:crossBetween val="midCat"/>
        <c:dispUnits/>
      </c:valAx>
      <c:valAx>
        <c:axId val="1648671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928839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/>
            </c:numRef>
          </c:xVal>
          <c:yVal>
            <c:numRef>
              <c:f>'3 ชม.'!$H$32:$P$32</c:f>
              <c:numCache/>
            </c:numRef>
          </c:yVal>
          <c:smooth val="0"/>
        </c:ser>
        <c:axId val="14162663"/>
        <c:axId val="60355104"/>
      </c:scatterChart>
      <c:valAx>
        <c:axId val="141626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0355104"/>
        <c:crossesAt val="10"/>
        <c:crossBetween val="midCat"/>
        <c:dispUnits/>
      </c:valAx>
      <c:valAx>
        <c:axId val="6035510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416266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/>
            </c:numRef>
          </c:xVal>
          <c:yVal>
            <c:numRef>
              <c:f>'6 ชม.'!$H$32:$P$32</c:f>
              <c:numCache/>
            </c:numRef>
          </c:yVal>
          <c:smooth val="0"/>
        </c:ser>
        <c:axId val="6325025"/>
        <c:axId val="56925226"/>
      </c:scatterChart>
      <c:valAx>
        <c:axId val="632502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6925226"/>
        <c:crossesAt val="10"/>
        <c:crossBetween val="midCat"/>
        <c:dispUnits/>
      </c:valAx>
      <c:valAx>
        <c:axId val="5692522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32502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/>
            </c:numRef>
          </c:xVal>
          <c:yVal>
            <c:numRef>
              <c:f>'12 ชม. '!$H$32:$P$32</c:f>
              <c:numCache/>
            </c:numRef>
          </c:yVal>
          <c:smooth val="0"/>
        </c:ser>
        <c:axId val="42564987"/>
        <c:axId val="47540564"/>
      </c:scatterChart>
      <c:valAx>
        <c:axId val="425649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7540564"/>
        <c:crossesAt val="10"/>
        <c:crossBetween val="midCat"/>
        <c:dispUnits/>
      </c:valAx>
      <c:valAx>
        <c:axId val="4754056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256498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P.64  อ. อมก๋อย  จ.เชียงใหม่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/>
            </c:numRef>
          </c:xVal>
          <c:yVal>
            <c:numRef>
              <c:f>'24 ชม. '!$H$32:$P$32</c:f>
              <c:numCache/>
            </c:numRef>
          </c:yVal>
          <c:smooth val="0"/>
        </c:ser>
        <c:axId val="25211893"/>
        <c:axId val="25580446"/>
      </c:scatterChart>
      <c:valAx>
        <c:axId val="252118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5580446"/>
        <c:crossesAt val="10"/>
        <c:crossBetween val="midCat"/>
        <c:dispUnits/>
      </c:valAx>
      <c:valAx>
        <c:axId val="2558044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521189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161925</xdr:rowOff>
    </xdr:from>
    <xdr:to>
      <xdr:col>16</xdr:col>
      <xdr:colOff>66675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828800" y="161925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28">
      <selection activeCell="S15" sqref="S15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16.2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15.44857142857141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3.930467075116062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21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15.7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17.5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21.6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12.3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19.5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15.1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18.4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9.5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15.69</v>
      </c>
      <c r="I32" s="91">
        <f t="shared" si="1"/>
        <v>20.61</v>
      </c>
      <c r="J32" s="91">
        <f t="shared" si="1"/>
        <v>23.88</v>
      </c>
      <c r="K32" s="91">
        <f t="shared" si="1"/>
        <v>28</v>
      </c>
      <c r="L32" s="91">
        <f t="shared" si="1"/>
        <v>31.05</v>
      </c>
      <c r="M32" s="91">
        <f t="shared" si="1"/>
        <v>34.09</v>
      </c>
      <c r="N32" s="91">
        <f t="shared" si="1"/>
        <v>37.11</v>
      </c>
      <c r="O32" s="91">
        <f t="shared" si="1"/>
        <v>41.1</v>
      </c>
      <c r="P32" s="91">
        <f t="shared" si="1"/>
        <v>44.12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17.5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21.6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12.3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19.5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15.1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18.4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9.5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5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0.23007978001527885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14.095173578626332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tabSelected="1" workbookViewId="0" topLeftCell="A31">
      <selection activeCell="N48" sqref="N48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9.5" customHeight="1">
      <c r="B2" s="106" t="s">
        <v>45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3" t="s">
        <v>30</v>
      </c>
      <c r="C4" s="104" t="s">
        <v>34</v>
      </c>
      <c r="D4" s="104"/>
      <c r="E4" s="104"/>
      <c r="F4" s="104"/>
      <c r="G4" s="104"/>
      <c r="H4" s="104"/>
      <c r="I4" s="104"/>
      <c r="J4" s="104"/>
      <c r="K4" s="104"/>
    </row>
    <row r="5" spans="2:11" ht="18.75" customHeight="1">
      <c r="B5" s="103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31</v>
      </c>
      <c r="C6" s="107">
        <v>15.69</v>
      </c>
      <c r="D6" s="107">
        <v>20.61</v>
      </c>
      <c r="E6" s="107">
        <v>23.88</v>
      </c>
      <c r="F6" s="107">
        <v>28</v>
      </c>
      <c r="G6" s="107">
        <v>31.05</v>
      </c>
      <c r="H6" s="107">
        <v>34.09</v>
      </c>
      <c r="I6" s="107">
        <v>37.11</v>
      </c>
      <c r="J6" s="107">
        <v>41.1</v>
      </c>
      <c r="K6" s="107">
        <v>44.12</v>
      </c>
    </row>
    <row r="7" spans="2:11" ht="18.75" customHeight="1">
      <c r="B7" s="61" t="s">
        <v>32</v>
      </c>
      <c r="C7" s="108">
        <v>22.54</v>
      </c>
      <c r="D7" s="108">
        <v>31.66</v>
      </c>
      <c r="E7" s="108">
        <v>37.69</v>
      </c>
      <c r="F7" s="108">
        <v>45.32</v>
      </c>
      <c r="G7" s="108">
        <v>50.97</v>
      </c>
      <c r="H7" s="108">
        <v>56.59</v>
      </c>
      <c r="I7" s="108">
        <v>62.18</v>
      </c>
      <c r="J7" s="108">
        <v>69.56</v>
      </c>
      <c r="K7" s="108">
        <v>75.14</v>
      </c>
    </row>
    <row r="8" spans="2:11" ht="18.75" customHeight="1">
      <c r="B8" s="61" t="s">
        <v>33</v>
      </c>
      <c r="C8" s="108">
        <v>26.38</v>
      </c>
      <c r="D8" s="108">
        <v>36.76</v>
      </c>
      <c r="E8" s="108">
        <v>43.62</v>
      </c>
      <c r="F8" s="108">
        <v>52.3</v>
      </c>
      <c r="G8" s="108">
        <v>58.73</v>
      </c>
      <c r="H8" s="108">
        <v>65.12</v>
      </c>
      <c r="I8" s="108">
        <v>71.49</v>
      </c>
      <c r="J8" s="108">
        <v>79.89</v>
      </c>
      <c r="K8" s="108">
        <v>86.23</v>
      </c>
    </row>
    <row r="9" spans="2:11" ht="18.75" customHeight="1">
      <c r="B9" s="61" t="s">
        <v>35</v>
      </c>
      <c r="C9" s="108">
        <v>27.9</v>
      </c>
      <c r="D9" s="108">
        <v>39.44</v>
      </c>
      <c r="E9" s="108">
        <v>47.08</v>
      </c>
      <c r="F9" s="108">
        <v>56.74</v>
      </c>
      <c r="G9" s="108">
        <v>63.9</v>
      </c>
      <c r="H9" s="108">
        <v>71.01</v>
      </c>
      <c r="I9" s="108">
        <v>78.1</v>
      </c>
      <c r="J9" s="108">
        <v>87.44</v>
      </c>
      <c r="K9" s="108">
        <v>94.51</v>
      </c>
    </row>
    <row r="10" spans="2:11" ht="18.75" customHeight="1">
      <c r="B10" s="61" t="s">
        <v>36</v>
      </c>
      <c r="C10" s="108">
        <v>30.84</v>
      </c>
      <c r="D10" s="108">
        <v>40.96</v>
      </c>
      <c r="E10" s="108">
        <v>47.66</v>
      </c>
      <c r="F10" s="108">
        <v>56.13</v>
      </c>
      <c r="G10" s="108">
        <v>62.41</v>
      </c>
      <c r="H10" s="108">
        <v>68.65</v>
      </c>
      <c r="I10" s="108">
        <v>74.86</v>
      </c>
      <c r="J10" s="108">
        <v>83.06</v>
      </c>
      <c r="K10" s="108">
        <v>89.26</v>
      </c>
    </row>
    <row r="11" spans="2:11" ht="18.75" customHeight="1">
      <c r="B11" s="61" t="s">
        <v>37</v>
      </c>
      <c r="C11" s="108">
        <v>33.19</v>
      </c>
      <c r="D11" s="108">
        <v>46.04</v>
      </c>
      <c r="E11" s="108">
        <v>54.55</v>
      </c>
      <c r="F11" s="108">
        <v>65.3</v>
      </c>
      <c r="G11" s="108">
        <v>73.27</v>
      </c>
      <c r="H11" s="108">
        <v>81.19</v>
      </c>
      <c r="I11" s="108">
        <v>89.08</v>
      </c>
      <c r="J11" s="108">
        <v>99.48</v>
      </c>
      <c r="K11" s="108">
        <v>107.34</v>
      </c>
    </row>
    <row r="12" spans="2:11" ht="18.75" customHeight="1">
      <c r="B12" s="61" t="s">
        <v>38</v>
      </c>
      <c r="C12" s="108">
        <v>35.18</v>
      </c>
      <c r="D12" s="108">
        <v>48.11</v>
      </c>
      <c r="E12" s="108">
        <v>56.67</v>
      </c>
      <c r="F12" s="108">
        <v>67.48</v>
      </c>
      <c r="G12" s="108">
        <v>75.5</v>
      </c>
      <c r="H12" s="108">
        <v>83.47</v>
      </c>
      <c r="I12" s="108">
        <v>91.4</v>
      </c>
      <c r="J12" s="108">
        <v>101.87</v>
      </c>
      <c r="K12" s="108">
        <v>109.78</v>
      </c>
    </row>
    <row r="13" spans="2:11" ht="18.75" customHeight="1">
      <c r="B13" s="61" t="s">
        <v>39</v>
      </c>
      <c r="C13" s="108">
        <v>35.95</v>
      </c>
      <c r="D13" s="108">
        <v>48.36</v>
      </c>
      <c r="E13" s="108">
        <v>56.58</v>
      </c>
      <c r="F13" s="108">
        <v>66.96</v>
      </c>
      <c r="G13" s="108">
        <v>74.66</v>
      </c>
      <c r="H13" s="108">
        <v>82.31</v>
      </c>
      <c r="I13" s="108">
        <v>89.92</v>
      </c>
      <c r="J13" s="108">
        <v>99.97</v>
      </c>
      <c r="K13" s="108">
        <v>107.57</v>
      </c>
    </row>
    <row r="14" spans="2:11" ht="18.75" customHeight="1">
      <c r="B14" s="62" t="s">
        <v>40</v>
      </c>
      <c r="C14" s="109">
        <v>42.52</v>
      </c>
      <c r="D14" s="109">
        <v>62.63</v>
      </c>
      <c r="E14" s="109">
        <v>75.95</v>
      </c>
      <c r="F14" s="109">
        <v>92.77</v>
      </c>
      <c r="G14" s="109">
        <v>105.25</v>
      </c>
      <c r="H14" s="109">
        <v>117.64</v>
      </c>
      <c r="I14" s="109">
        <v>129.98</v>
      </c>
      <c r="J14" s="109">
        <v>146.26</v>
      </c>
      <c r="K14" s="109">
        <v>158.57</v>
      </c>
    </row>
    <row r="15" ht="18.75" customHeight="1">
      <c r="B15" s="63"/>
    </row>
    <row r="16" spans="2:11" ht="18.75" customHeight="1">
      <c r="B16" s="64" t="s">
        <v>30</v>
      </c>
      <c r="C16" s="102" t="s">
        <v>41</v>
      </c>
      <c r="D16" s="102"/>
      <c r="E16" s="102"/>
      <c r="F16" s="102"/>
      <c r="G16" s="102"/>
      <c r="H16" s="102"/>
      <c r="I16" s="102"/>
      <c r="J16" s="102"/>
      <c r="K16" s="102"/>
    </row>
    <row r="17" spans="2:11" ht="18.75" customHeight="1">
      <c r="B17" s="65" t="s">
        <v>42</v>
      </c>
      <c r="C17" s="66">
        <v>2</v>
      </c>
      <c r="D17" s="66">
        <v>5</v>
      </c>
      <c r="E17" s="66">
        <v>10</v>
      </c>
      <c r="F17" s="66">
        <v>25</v>
      </c>
      <c r="G17" s="66">
        <v>50</v>
      </c>
      <c r="H17" s="66">
        <v>100</v>
      </c>
      <c r="I17" s="66">
        <v>200</v>
      </c>
      <c r="J17" s="66">
        <v>500</v>
      </c>
      <c r="K17" s="66">
        <v>1000</v>
      </c>
    </row>
    <row r="18" spans="2:11" ht="18.75" customHeight="1">
      <c r="B18" s="67">
        <v>0.25</v>
      </c>
      <c r="C18" s="68">
        <f aca="true" t="shared" si="0" ref="C18:K18">+C6/$B$18</f>
        <v>62.76</v>
      </c>
      <c r="D18" s="68">
        <f t="shared" si="0"/>
        <v>82.44</v>
      </c>
      <c r="E18" s="68">
        <f t="shared" si="0"/>
        <v>95.52</v>
      </c>
      <c r="F18" s="68">
        <f t="shared" si="0"/>
        <v>112</v>
      </c>
      <c r="G18" s="68">
        <f t="shared" si="0"/>
        <v>124.2</v>
      </c>
      <c r="H18" s="68">
        <f t="shared" si="0"/>
        <v>136.36</v>
      </c>
      <c r="I18" s="68">
        <f t="shared" si="0"/>
        <v>148.44</v>
      </c>
      <c r="J18" s="68">
        <f t="shared" si="0"/>
        <v>164.4</v>
      </c>
      <c r="K18" s="68">
        <f t="shared" si="0"/>
        <v>176.48</v>
      </c>
    </row>
    <row r="19" spans="2:11" ht="18.75" customHeight="1">
      <c r="B19" s="69">
        <v>0.5</v>
      </c>
      <c r="C19" s="70">
        <f aca="true" t="shared" si="1" ref="C19:K19">+C7/$B$19</f>
        <v>45.08</v>
      </c>
      <c r="D19" s="70">
        <f t="shared" si="1"/>
        <v>63.32</v>
      </c>
      <c r="E19" s="70">
        <f t="shared" si="1"/>
        <v>75.38</v>
      </c>
      <c r="F19" s="70">
        <f t="shared" si="1"/>
        <v>90.64</v>
      </c>
      <c r="G19" s="70">
        <f t="shared" si="1"/>
        <v>101.94</v>
      </c>
      <c r="H19" s="70">
        <f t="shared" si="1"/>
        <v>113.18</v>
      </c>
      <c r="I19" s="70">
        <f t="shared" si="1"/>
        <v>124.36</v>
      </c>
      <c r="J19" s="70">
        <f t="shared" si="1"/>
        <v>139.12</v>
      </c>
      <c r="K19" s="70">
        <f t="shared" si="1"/>
        <v>150.28</v>
      </c>
    </row>
    <row r="20" spans="2:11" ht="18.75" customHeight="1">
      <c r="B20" s="71">
        <v>0.75</v>
      </c>
      <c r="C20" s="70">
        <f aca="true" t="shared" si="2" ref="C20:K20">+C8/$B$20</f>
        <v>35.17333333333333</v>
      </c>
      <c r="D20" s="70">
        <f t="shared" si="2"/>
        <v>49.01333333333333</v>
      </c>
      <c r="E20" s="70">
        <f t="shared" si="2"/>
        <v>58.16</v>
      </c>
      <c r="F20" s="70">
        <f t="shared" si="2"/>
        <v>69.73333333333333</v>
      </c>
      <c r="G20" s="70">
        <f t="shared" si="2"/>
        <v>78.30666666666666</v>
      </c>
      <c r="H20" s="70">
        <f t="shared" si="2"/>
        <v>86.82666666666667</v>
      </c>
      <c r="I20" s="70">
        <f t="shared" si="2"/>
        <v>95.32</v>
      </c>
      <c r="J20" s="70">
        <f t="shared" si="2"/>
        <v>106.52</v>
      </c>
      <c r="K20" s="70">
        <f t="shared" si="2"/>
        <v>114.97333333333334</v>
      </c>
    </row>
    <row r="21" spans="2:11" ht="18.75" customHeight="1">
      <c r="B21" s="71">
        <v>1</v>
      </c>
      <c r="C21" s="70">
        <f aca="true" t="shared" si="3" ref="C21:K21">+C9/$B$21</f>
        <v>27.9</v>
      </c>
      <c r="D21" s="70">
        <f t="shared" si="3"/>
        <v>39.44</v>
      </c>
      <c r="E21" s="70">
        <f t="shared" si="3"/>
        <v>47.08</v>
      </c>
      <c r="F21" s="70">
        <f t="shared" si="3"/>
        <v>56.74</v>
      </c>
      <c r="G21" s="70">
        <f t="shared" si="3"/>
        <v>63.9</v>
      </c>
      <c r="H21" s="70">
        <f t="shared" si="3"/>
        <v>71.01</v>
      </c>
      <c r="I21" s="70">
        <f t="shared" si="3"/>
        <v>78.1</v>
      </c>
      <c r="J21" s="70">
        <f t="shared" si="3"/>
        <v>87.44</v>
      </c>
      <c r="K21" s="70">
        <f t="shared" si="3"/>
        <v>94.51</v>
      </c>
    </row>
    <row r="22" spans="2:11" ht="18.75" customHeight="1">
      <c r="B22" s="71">
        <v>2</v>
      </c>
      <c r="C22" s="70">
        <f aca="true" t="shared" si="4" ref="C22:K22">+C10/$B$22</f>
        <v>15.42</v>
      </c>
      <c r="D22" s="70">
        <f t="shared" si="4"/>
        <v>20.48</v>
      </c>
      <c r="E22" s="70">
        <f t="shared" si="4"/>
        <v>23.83</v>
      </c>
      <c r="F22" s="70">
        <f t="shared" si="4"/>
        <v>28.065</v>
      </c>
      <c r="G22" s="70">
        <f t="shared" si="4"/>
        <v>31.205</v>
      </c>
      <c r="H22" s="70">
        <f t="shared" si="4"/>
        <v>34.325</v>
      </c>
      <c r="I22" s="70">
        <f t="shared" si="4"/>
        <v>37.43</v>
      </c>
      <c r="J22" s="70">
        <f t="shared" si="4"/>
        <v>41.53</v>
      </c>
      <c r="K22" s="70">
        <f t="shared" si="4"/>
        <v>44.63</v>
      </c>
    </row>
    <row r="23" spans="2:11" ht="18.75" customHeight="1">
      <c r="B23" s="71">
        <v>3</v>
      </c>
      <c r="C23" s="70">
        <f aca="true" t="shared" si="5" ref="C23:K23">+C11/$B$23</f>
        <v>11.063333333333333</v>
      </c>
      <c r="D23" s="70">
        <f t="shared" si="5"/>
        <v>15.346666666666666</v>
      </c>
      <c r="E23" s="70">
        <f t="shared" si="5"/>
        <v>18.183333333333334</v>
      </c>
      <c r="F23" s="70">
        <f t="shared" si="5"/>
        <v>21.766666666666666</v>
      </c>
      <c r="G23" s="70">
        <f t="shared" si="5"/>
        <v>24.423333333333332</v>
      </c>
      <c r="H23" s="70">
        <f t="shared" si="5"/>
        <v>27.063333333333333</v>
      </c>
      <c r="I23" s="70">
        <f t="shared" si="5"/>
        <v>29.69333333333333</v>
      </c>
      <c r="J23" s="70">
        <f t="shared" si="5"/>
        <v>33.160000000000004</v>
      </c>
      <c r="K23" s="70">
        <f t="shared" si="5"/>
        <v>35.78</v>
      </c>
    </row>
    <row r="24" spans="2:11" ht="18.75" customHeight="1">
      <c r="B24" s="71">
        <v>6</v>
      </c>
      <c r="C24" s="70">
        <f aca="true" t="shared" si="6" ref="C24:K24">+C12/$B$24</f>
        <v>5.863333333333333</v>
      </c>
      <c r="D24" s="70">
        <f t="shared" si="6"/>
        <v>8.018333333333333</v>
      </c>
      <c r="E24" s="70">
        <f t="shared" si="6"/>
        <v>9.445</v>
      </c>
      <c r="F24" s="70">
        <f t="shared" si="6"/>
        <v>11.246666666666668</v>
      </c>
      <c r="G24" s="70">
        <f t="shared" si="6"/>
        <v>12.583333333333334</v>
      </c>
      <c r="H24" s="70">
        <f t="shared" si="6"/>
        <v>13.911666666666667</v>
      </c>
      <c r="I24" s="70">
        <f t="shared" si="6"/>
        <v>15.233333333333334</v>
      </c>
      <c r="J24" s="70">
        <f t="shared" si="6"/>
        <v>16.978333333333335</v>
      </c>
      <c r="K24" s="70">
        <f t="shared" si="6"/>
        <v>18.296666666666667</v>
      </c>
    </row>
    <row r="25" spans="2:11" ht="18.75" customHeight="1">
      <c r="B25" s="71">
        <v>12</v>
      </c>
      <c r="C25" s="70">
        <f aca="true" t="shared" si="7" ref="C25:K25">+C13/$B$25</f>
        <v>2.9958333333333336</v>
      </c>
      <c r="D25" s="70">
        <f t="shared" si="7"/>
        <v>4.03</v>
      </c>
      <c r="E25" s="70">
        <f t="shared" si="7"/>
        <v>4.715</v>
      </c>
      <c r="F25" s="70">
        <f t="shared" si="7"/>
        <v>5.579999999999999</v>
      </c>
      <c r="G25" s="70">
        <f t="shared" si="7"/>
        <v>6.221666666666667</v>
      </c>
      <c r="H25" s="70">
        <f t="shared" si="7"/>
        <v>6.859166666666667</v>
      </c>
      <c r="I25" s="70">
        <f t="shared" si="7"/>
        <v>7.493333333333333</v>
      </c>
      <c r="J25" s="70">
        <f t="shared" si="7"/>
        <v>8.330833333333333</v>
      </c>
      <c r="K25" s="70">
        <f t="shared" si="7"/>
        <v>8.964166666666666</v>
      </c>
    </row>
    <row r="26" spans="2:11" ht="18.75" customHeight="1">
      <c r="B26" s="72">
        <v>24</v>
      </c>
      <c r="C26" s="73">
        <f aca="true" t="shared" si="8" ref="C26:K26">+C14/$B$26</f>
        <v>1.7716666666666667</v>
      </c>
      <c r="D26" s="73">
        <f t="shared" si="8"/>
        <v>2.6095833333333336</v>
      </c>
      <c r="E26" s="73">
        <f t="shared" si="8"/>
        <v>3.1645833333333333</v>
      </c>
      <c r="F26" s="73">
        <f t="shared" si="8"/>
        <v>3.8654166666666665</v>
      </c>
      <c r="G26" s="73">
        <f t="shared" si="8"/>
        <v>4.385416666666667</v>
      </c>
      <c r="H26" s="73">
        <f t="shared" si="8"/>
        <v>4.901666666666666</v>
      </c>
      <c r="I26" s="73">
        <f t="shared" si="8"/>
        <v>5.415833333333333</v>
      </c>
      <c r="J26" s="73">
        <f t="shared" si="8"/>
        <v>6.094166666666666</v>
      </c>
      <c r="K26" s="73">
        <f t="shared" si="8"/>
        <v>6.607083333333333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23.4875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52.88982142857146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7.2725388571372696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26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15.7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23.3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36.2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17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17.1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31.5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22.9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24.2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22.54</v>
      </c>
      <c r="I32" s="91">
        <f t="shared" si="1"/>
        <v>31.66</v>
      </c>
      <c r="J32" s="91">
        <f t="shared" si="1"/>
        <v>37.69</v>
      </c>
      <c r="K32" s="91">
        <f t="shared" si="1"/>
        <v>45.32</v>
      </c>
      <c r="L32" s="91">
        <f t="shared" si="1"/>
        <v>50.97</v>
      </c>
      <c r="M32" s="91">
        <f t="shared" si="1"/>
        <v>56.59</v>
      </c>
      <c r="N32" s="91">
        <f t="shared" si="1"/>
        <v>62.18</v>
      </c>
      <c r="O32" s="91">
        <f t="shared" si="1"/>
        <v>69.56</v>
      </c>
      <c r="P32" s="91">
        <f t="shared" si="1"/>
        <v>75.14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23.3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36.2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17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17.1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31.5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22.9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24.2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16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0.12434735898488868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19.592942013779705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27.4625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68.47124999999998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8.274735645324265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25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17.9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38.7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19.5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20.8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36.5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23.4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34.9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26.38</v>
      </c>
      <c r="I32" s="91">
        <f t="shared" si="1"/>
        <v>36.76</v>
      </c>
      <c r="J32" s="91">
        <f t="shared" si="1"/>
        <v>43.62</v>
      </c>
      <c r="K32" s="91">
        <f t="shared" si="1"/>
        <v>52.3</v>
      </c>
      <c r="L32" s="91">
        <f t="shared" si="1"/>
        <v>58.73</v>
      </c>
      <c r="M32" s="91">
        <f t="shared" si="1"/>
        <v>65.12</v>
      </c>
      <c r="N32" s="91">
        <f t="shared" si="1"/>
        <v>71.49</v>
      </c>
      <c r="O32" s="91">
        <f t="shared" si="1"/>
        <v>79.89</v>
      </c>
      <c r="P32" s="91">
        <f t="shared" si="1"/>
        <v>86.23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17.9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38.7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19.5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20.8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23.4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34.9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0.10928699583424119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23.031250002657966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29.1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84.79999999999993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9.208691546577066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24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17.9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28.8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43.2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21.5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22.3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36.5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24.2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38.4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27.9</v>
      </c>
      <c r="I32" s="91">
        <f t="shared" si="1"/>
        <v>39.44</v>
      </c>
      <c r="J32" s="91">
        <f t="shared" si="1"/>
        <v>47.08</v>
      </c>
      <c r="K32" s="91">
        <f t="shared" si="1"/>
        <v>56.74</v>
      </c>
      <c r="L32" s="91">
        <f t="shared" si="1"/>
        <v>63.9</v>
      </c>
      <c r="M32" s="91">
        <f t="shared" si="1"/>
        <v>71.01</v>
      </c>
      <c r="N32" s="91">
        <f t="shared" si="1"/>
        <v>78.1</v>
      </c>
      <c r="O32" s="91">
        <f t="shared" si="1"/>
        <v>87.44</v>
      </c>
      <c r="P32" s="91">
        <f t="shared" si="1"/>
        <v>94.51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17.9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28.8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43.2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21.5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22.3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36.5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24.2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38.4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0.09820298523693546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24.168602050827918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31.8875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65.24696428571458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8.077559302519207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23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20.2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29.5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43.2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23.2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36.6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30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41.1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30.84</v>
      </c>
      <c r="I32" s="91">
        <f t="shared" si="1"/>
        <v>40.96</v>
      </c>
      <c r="J32" s="91">
        <f t="shared" si="1"/>
        <v>47.66</v>
      </c>
      <c r="K32" s="91">
        <f t="shared" si="1"/>
        <v>56.13</v>
      </c>
      <c r="L32" s="91">
        <f t="shared" si="1"/>
        <v>62.41</v>
      </c>
      <c r="M32" s="91">
        <f t="shared" si="1"/>
        <v>68.65</v>
      </c>
      <c r="N32" s="91">
        <f t="shared" si="1"/>
        <v>74.86</v>
      </c>
      <c r="O32" s="91">
        <f t="shared" si="1"/>
        <v>83.06</v>
      </c>
      <c r="P32" s="91">
        <f t="shared" si="1"/>
        <v>89.26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20.2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29.5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43.2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23.2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30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41.1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0.1119547336183546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27.561841009547056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34.525000000000006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105.11642857142813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10.252630324527853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22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21.3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44.3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23.2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48.9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44.5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33.19</v>
      </c>
      <c r="I32" s="91">
        <f t="shared" si="1"/>
        <v>46.04</v>
      </c>
      <c r="J32" s="91">
        <f t="shared" si="1"/>
        <v>54.55</v>
      </c>
      <c r="K32" s="91">
        <f t="shared" si="1"/>
        <v>65.3</v>
      </c>
      <c r="L32" s="91">
        <f t="shared" si="1"/>
        <v>73.27</v>
      </c>
      <c r="M32" s="91">
        <f t="shared" si="1"/>
        <v>81.19</v>
      </c>
      <c r="N32" s="91">
        <f t="shared" si="1"/>
        <v>89.08</v>
      </c>
      <c r="O32" s="91">
        <f t="shared" si="1"/>
        <v>99.48</v>
      </c>
      <c r="P32" s="91">
        <f t="shared" si="1"/>
        <v>107.34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21.3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44.3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23.2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48.9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44.5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0.08820380442631878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29.034556553146842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36.525000000000006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106.37357142857114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10.313756416969094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27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25.7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50.8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26.6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48.9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46.1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35.18</v>
      </c>
      <c r="I32" s="91">
        <f t="shared" si="1"/>
        <v>48.11</v>
      </c>
      <c r="J32" s="91">
        <f t="shared" si="1"/>
        <v>56.67</v>
      </c>
      <c r="K32" s="91">
        <f t="shared" si="1"/>
        <v>67.48</v>
      </c>
      <c r="L32" s="91">
        <f t="shared" si="1"/>
        <v>75.5</v>
      </c>
      <c r="M32" s="91">
        <f t="shared" si="1"/>
        <v>83.47</v>
      </c>
      <c r="N32" s="91">
        <f t="shared" si="1"/>
        <v>91.4</v>
      </c>
      <c r="O32" s="91">
        <f t="shared" si="1"/>
        <v>101.87</v>
      </c>
      <c r="P32" s="91">
        <f t="shared" si="1"/>
        <v>109.78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25.7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50.8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26.6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48.9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0.0876810507675101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31.00182257727405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A28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37.237500000000004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98.05982142857127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9.902515914078162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28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29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51.5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27.9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49.3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46.1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35.95</v>
      </c>
      <c r="I32" s="91">
        <f t="shared" si="1"/>
        <v>48.36</v>
      </c>
      <c r="J32" s="91">
        <f t="shared" si="1"/>
        <v>56.58</v>
      </c>
      <c r="K32" s="91">
        <f t="shared" si="1"/>
        <v>66.96</v>
      </c>
      <c r="L32" s="91">
        <f t="shared" si="1"/>
        <v>74.66</v>
      </c>
      <c r="M32" s="91">
        <f t="shared" si="1"/>
        <v>82.31</v>
      </c>
      <c r="N32" s="91">
        <f t="shared" si="1"/>
        <v>89.92</v>
      </c>
      <c r="O32" s="91">
        <f t="shared" si="1"/>
        <v>99.97</v>
      </c>
      <c r="P32" s="91">
        <f t="shared" si="1"/>
        <v>107.57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51.5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27.9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49.3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0.0913223475575888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31.934548280601756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workbookViewId="0" topLeftCell="A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4"/>
      <c r="S1" s="85" t="s">
        <v>2</v>
      </c>
      <c r="T1" s="84"/>
      <c r="U1" s="84"/>
      <c r="V1" s="86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4"/>
      <c r="S2" s="85" t="s">
        <v>4</v>
      </c>
      <c r="T2" s="84"/>
      <c r="U2" s="84"/>
      <c r="V2" s="86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4"/>
      <c r="S3" s="85" t="s">
        <v>5</v>
      </c>
      <c r="T3" s="84"/>
      <c r="U3" s="87">
        <f>COUNT(H41:H48)</f>
        <v>8</v>
      </c>
      <c r="V3" s="84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4"/>
      <c r="S4" s="85" t="s">
        <v>6</v>
      </c>
      <c r="T4" s="84"/>
      <c r="U4" s="88">
        <f>AVERAGE(H41:H48)</f>
        <v>44.6125</v>
      </c>
      <c r="V4" s="84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4"/>
      <c r="S5" s="85" t="s">
        <v>7</v>
      </c>
      <c r="T5" s="84"/>
      <c r="U5" s="88">
        <f>(VAR(H41:H48))</f>
        <v>257.4383928571432</v>
      </c>
      <c r="V5" s="84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4"/>
      <c r="S6" s="85" t="s">
        <v>9</v>
      </c>
      <c r="T6" s="84"/>
      <c r="U6" s="88">
        <f>STDEV(H41:H48)</f>
        <v>16.044886813472484</v>
      </c>
      <c r="V6" s="84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4"/>
      <c r="S7" s="84"/>
      <c r="T7" s="84"/>
      <c r="U7" s="84"/>
      <c r="V7" s="84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0" t="s">
        <v>44</v>
      </c>
      <c r="B8" s="101"/>
      <c r="C8" s="46"/>
      <c r="D8" s="46"/>
      <c r="E8" s="46"/>
      <c r="R8" s="84"/>
      <c r="S8" s="84"/>
      <c r="T8" s="84"/>
      <c r="U8" s="84"/>
      <c r="V8" s="84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98" t="s">
        <v>29</v>
      </c>
      <c r="B9" s="99"/>
      <c r="C9" s="47"/>
      <c r="D9" s="47"/>
      <c r="E9" s="47"/>
      <c r="R9" s="84"/>
      <c r="S9" s="84"/>
      <c r="T9" s="84" t="s">
        <v>18</v>
      </c>
      <c r="U9" s="89">
        <f>+B80</f>
        <v>0.484278</v>
      </c>
      <c r="V9" s="84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4" t="s">
        <v>1</v>
      </c>
      <c r="B10" s="75" t="s">
        <v>17</v>
      </c>
      <c r="C10" s="10"/>
      <c r="D10" s="45"/>
      <c r="E10" s="9"/>
      <c r="R10" s="84"/>
      <c r="S10" s="84"/>
      <c r="T10" s="84" t="s">
        <v>19</v>
      </c>
      <c r="U10" s="89">
        <f>+B81</f>
        <v>0.904321</v>
      </c>
      <c r="V10" s="84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0">
        <v>2541</v>
      </c>
      <c r="B11" s="76">
        <v>37.9</v>
      </c>
      <c r="C11" s="10"/>
      <c r="D11" s="25"/>
      <c r="E11" s="42"/>
      <c r="R11" s="84"/>
      <c r="S11" s="84"/>
      <c r="T11" s="84"/>
      <c r="U11" s="84"/>
      <c r="V11" s="84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1">
        <v>2542</v>
      </c>
      <c r="B12" s="77">
        <v>30.9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1">
        <v>2543</v>
      </c>
      <c r="B13" s="77">
        <v>67.3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1">
        <v>2544</v>
      </c>
      <c r="B14" s="77">
        <v>40.5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1">
        <v>2545</v>
      </c>
      <c r="B15" s="77">
        <v>31.3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1">
        <v>2546</v>
      </c>
      <c r="B16" s="77">
        <v>71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1">
        <v>2547</v>
      </c>
      <c r="B17" s="77">
        <v>31.9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1">
        <v>2548</v>
      </c>
      <c r="B18" s="77">
        <v>46.1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1"/>
      <c r="B19" s="77"/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2"/>
      <c r="B20" s="78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3"/>
      <c r="B21" s="79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5" t="s">
        <v>10</v>
      </c>
      <c r="F31" s="96"/>
      <c r="G31" s="97"/>
      <c r="H31" s="90">
        <v>2</v>
      </c>
      <c r="I31" s="90">
        <v>5</v>
      </c>
      <c r="J31" s="90">
        <v>10</v>
      </c>
      <c r="K31" s="90">
        <v>25</v>
      </c>
      <c r="L31" s="90">
        <v>50</v>
      </c>
      <c r="M31" s="90">
        <v>100</v>
      </c>
      <c r="N31" s="90">
        <v>200</v>
      </c>
      <c r="O31" s="90">
        <v>500</v>
      </c>
      <c r="P31" s="90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2" t="s">
        <v>43</v>
      </c>
      <c r="F32" s="93"/>
      <c r="G32" s="94"/>
      <c r="H32" s="91">
        <f aca="true" t="shared" si="1" ref="H32:P32">ROUND((((-LN(-LN(1-1/H31)))+$B$83*$B$84)/$B$83),2)</f>
        <v>42.52</v>
      </c>
      <c r="I32" s="91">
        <f t="shared" si="1"/>
        <v>62.63</v>
      </c>
      <c r="J32" s="91">
        <f t="shared" si="1"/>
        <v>75.95</v>
      </c>
      <c r="K32" s="91">
        <f t="shared" si="1"/>
        <v>92.77</v>
      </c>
      <c r="L32" s="91">
        <f t="shared" si="1"/>
        <v>105.25</v>
      </c>
      <c r="M32" s="91">
        <f t="shared" si="1"/>
        <v>117.64</v>
      </c>
      <c r="N32" s="91">
        <f t="shared" si="1"/>
        <v>129.98</v>
      </c>
      <c r="O32" s="91">
        <f t="shared" si="1"/>
        <v>146.26</v>
      </c>
      <c r="P32" s="91">
        <f t="shared" si="1"/>
        <v>158.57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37.9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67.3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40.5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31.3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71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31.9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46.1</v>
      </c>
      <c r="W48" s="11"/>
      <c r="X48" s="11"/>
      <c r="Y48" s="11"/>
      <c r="Z48" s="11"/>
    </row>
    <row r="49" spans="1:26" ht="21.75">
      <c r="A49" s="31"/>
      <c r="B49" s="30"/>
      <c r="C49" s="30"/>
      <c r="G49" s="15"/>
      <c r="H49" s="53"/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3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0.484278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0.904321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0.056361943247905284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36.02021286273919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2008-07-14T03:26:20Z</cp:lastPrinted>
  <dcterms:created xsi:type="dcterms:W3CDTF">2004-08-27T04:01:37Z</dcterms:created>
  <dcterms:modified xsi:type="dcterms:W3CDTF">2008-07-16T03:26:48Z</dcterms:modified>
  <cp:category/>
  <cp:version/>
  <cp:contentType/>
  <cp:contentStatus/>
</cp:coreProperties>
</file>